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asco\Desktop\VIDEOS_Sp2020\Stats\ANOVA\"/>
    </mc:Choice>
  </mc:AlternateContent>
  <bookViews>
    <workbookView xWindow="0" yWindow="0" windowWidth="28800" windowHeight="12300"/>
  </bookViews>
  <sheets>
    <sheet name="Within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" l="1"/>
  <c r="L15" i="1"/>
  <c r="L14" i="1"/>
  <c r="L13" i="1"/>
  <c r="L12" i="1"/>
  <c r="E16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2" i="1"/>
  <c r="L11" i="1"/>
  <c r="L10" i="1"/>
  <c r="F3" i="1"/>
  <c r="G3" i="1"/>
  <c r="H3" i="1"/>
  <c r="F4" i="1"/>
  <c r="G4" i="1"/>
  <c r="H4" i="1"/>
  <c r="F5" i="1"/>
  <c r="G5" i="1"/>
  <c r="H5" i="1"/>
  <c r="F6" i="1"/>
  <c r="G6" i="1"/>
  <c r="H6" i="1"/>
  <c r="F7" i="1"/>
  <c r="G7" i="1"/>
  <c r="H7" i="1"/>
  <c r="F8" i="1"/>
  <c r="G8" i="1"/>
  <c r="H8" i="1"/>
  <c r="F9" i="1"/>
  <c r="G9" i="1"/>
  <c r="H9" i="1"/>
  <c r="F10" i="1"/>
  <c r="G10" i="1"/>
  <c r="H10" i="1"/>
  <c r="F11" i="1"/>
  <c r="G11" i="1"/>
  <c r="H11" i="1"/>
  <c r="F12" i="1"/>
  <c r="G12" i="1"/>
  <c r="H12" i="1"/>
  <c r="F13" i="1"/>
  <c r="G13" i="1"/>
  <c r="H13" i="1"/>
  <c r="F14" i="1"/>
  <c r="G14" i="1"/>
  <c r="H14" i="1"/>
  <c r="F15" i="1"/>
  <c r="G15" i="1"/>
  <c r="H15" i="1"/>
  <c r="F16" i="1"/>
  <c r="G16" i="1"/>
  <c r="H16" i="1"/>
  <c r="F17" i="1"/>
  <c r="G17" i="1"/>
  <c r="H17" i="1"/>
  <c r="F18" i="1"/>
  <c r="G18" i="1"/>
  <c r="H18" i="1"/>
  <c r="F19" i="1"/>
  <c r="G19" i="1"/>
  <c r="H19" i="1"/>
  <c r="F20" i="1"/>
  <c r="G20" i="1"/>
  <c r="H20" i="1"/>
  <c r="F21" i="1"/>
  <c r="G21" i="1"/>
  <c r="H21" i="1"/>
  <c r="F22" i="1"/>
  <c r="G22" i="1"/>
  <c r="H22" i="1"/>
  <c r="F23" i="1"/>
  <c r="G23" i="1"/>
  <c r="H23" i="1"/>
  <c r="F24" i="1"/>
  <c r="G24" i="1"/>
  <c r="H24" i="1"/>
  <c r="F25" i="1"/>
  <c r="G25" i="1"/>
  <c r="H25" i="1"/>
  <c r="F26" i="1"/>
  <c r="G26" i="1"/>
  <c r="H26" i="1"/>
  <c r="F27" i="1"/>
  <c r="G27" i="1"/>
  <c r="H27" i="1"/>
  <c r="F28" i="1"/>
  <c r="G28" i="1"/>
  <c r="H28" i="1"/>
  <c r="F29" i="1"/>
  <c r="G29" i="1"/>
  <c r="H29" i="1"/>
  <c r="F30" i="1"/>
  <c r="G30" i="1"/>
  <c r="H30" i="1"/>
  <c r="F31" i="1"/>
  <c r="G31" i="1"/>
  <c r="H31" i="1"/>
  <c r="F32" i="1"/>
  <c r="G32" i="1"/>
  <c r="H32" i="1"/>
  <c r="F33" i="1"/>
  <c r="G33" i="1"/>
  <c r="H33" i="1"/>
  <c r="F34" i="1"/>
  <c r="G34" i="1"/>
  <c r="H34" i="1"/>
  <c r="F35" i="1"/>
  <c r="G35" i="1"/>
  <c r="H35" i="1"/>
  <c r="H2" i="1"/>
  <c r="G2" i="1"/>
  <c r="F2" i="1"/>
  <c r="L9" i="1"/>
  <c r="L8" i="1"/>
  <c r="L7" i="1"/>
  <c r="L6" i="1"/>
  <c r="L5" i="1"/>
  <c r="L4" i="1"/>
  <c r="L2" i="1"/>
</calcChain>
</file>

<file path=xl/sharedStrings.xml><?xml version="1.0" encoding="utf-8"?>
<sst xmlns="http://schemas.openxmlformats.org/spreadsheetml/2006/main" count="57" uniqueCount="57">
  <si>
    <t>OriginalTotal</t>
  </si>
  <si>
    <t>DoubleTotal</t>
  </si>
  <si>
    <t>GoldenTotal</t>
  </si>
  <si>
    <t>ID</t>
  </si>
  <si>
    <t>Statistic</t>
  </si>
  <si>
    <t>Value</t>
  </si>
  <si>
    <t>Formula</t>
  </si>
  <si>
    <t>Notes</t>
  </si>
  <si>
    <t>n</t>
  </si>
  <si>
    <r>
      <t xml:space="preserve">M </t>
    </r>
    <r>
      <rPr>
        <sz val="11"/>
        <color theme="1"/>
        <rFont val="Calibri"/>
        <family val="2"/>
        <scheme val="minor"/>
      </rPr>
      <t>org</t>
    </r>
  </si>
  <si>
    <r>
      <t xml:space="preserve">M </t>
    </r>
    <r>
      <rPr>
        <sz val="11"/>
        <color theme="1"/>
        <rFont val="Calibri"/>
        <family val="2"/>
        <scheme val="minor"/>
      </rPr>
      <t>doub</t>
    </r>
  </si>
  <si>
    <r>
      <t xml:space="preserve">M </t>
    </r>
    <r>
      <rPr>
        <sz val="11"/>
        <color theme="1"/>
        <rFont val="Calibri"/>
        <family val="2"/>
        <scheme val="minor"/>
      </rPr>
      <t>gold</t>
    </r>
  </si>
  <si>
    <r>
      <t xml:space="preserve">M </t>
    </r>
    <r>
      <rPr>
        <sz val="11"/>
        <color theme="1"/>
        <rFont val="Calibri"/>
        <family val="2"/>
        <scheme val="minor"/>
      </rPr>
      <t>grand</t>
    </r>
  </si>
  <si>
    <t>=AVERAGE(B2:D35)</t>
  </si>
  <si>
    <t>=AVERAGE(B2:B35)</t>
  </si>
  <si>
    <t>=AVERAGE(C2:C35)</t>
  </si>
  <si>
    <t>=AVERAGE(D2:D35)</t>
  </si>
  <si>
    <t>=COUNT(A2:A35)</t>
  </si>
  <si>
    <r>
      <t xml:space="preserve">MS </t>
    </r>
    <r>
      <rPr>
        <sz val="11"/>
        <color theme="1"/>
        <rFont val="Calibri"/>
        <family val="2"/>
        <scheme val="minor"/>
      </rPr>
      <t>cond</t>
    </r>
  </si>
  <si>
    <t>=G2*SUM((G4-G3)^2,(G5-G3)^2,(G6-G3)^2)</t>
  </si>
  <si>
    <r>
      <t xml:space="preserve">SS </t>
    </r>
    <r>
      <rPr>
        <sz val="11"/>
        <color theme="1"/>
        <rFont val="Calibri"/>
        <family val="2"/>
        <scheme val="minor"/>
      </rPr>
      <t>cond</t>
    </r>
  </si>
  <si>
    <r>
      <t>df</t>
    </r>
    <r>
      <rPr>
        <sz val="11"/>
        <color theme="1"/>
        <rFont val="Calibri"/>
        <family val="2"/>
        <scheme val="minor"/>
      </rPr>
      <t xml:space="preserve"> cond</t>
    </r>
  </si>
  <si>
    <t>k</t>
  </si>
  <si>
    <t>=G3-1</t>
  </si>
  <si>
    <t>Number of conditions</t>
  </si>
  <si>
    <r>
      <t xml:space="preserve">df </t>
    </r>
    <r>
      <rPr>
        <sz val="11"/>
        <color theme="1"/>
        <rFont val="Calibri"/>
        <family val="2"/>
        <scheme val="minor"/>
      </rPr>
      <t>error</t>
    </r>
  </si>
  <si>
    <t>=(G2-1)*(G3-1)</t>
  </si>
  <si>
    <t>(n-1)*(k-1)</t>
  </si>
  <si>
    <t>k-1</t>
  </si>
  <si>
    <t>Number of participants</t>
  </si>
  <si>
    <t>average of all scores</t>
  </si>
  <si>
    <t>average of original ratings</t>
  </si>
  <si>
    <t>average of double ratings</t>
  </si>
  <si>
    <t>average of golden ratings</t>
  </si>
  <si>
    <r>
      <t>n*</t>
    </r>
    <r>
      <rPr>
        <sz val="11"/>
        <color theme="1"/>
        <rFont val="Franklin Gothic Book"/>
        <family val="2"/>
      </rPr>
      <t>Σ</t>
    </r>
    <r>
      <rPr>
        <sz val="11"/>
        <color theme="1"/>
        <rFont val="Calibri"/>
        <family val="2"/>
      </rPr>
      <t>(</t>
    </r>
    <r>
      <rPr>
        <i/>
        <sz val="11"/>
        <color theme="1"/>
        <rFont val="Calibri"/>
        <family val="2"/>
      </rPr>
      <t>M</t>
    </r>
    <r>
      <rPr>
        <vertAlign val="subscript"/>
        <sz val="11"/>
        <color theme="1"/>
        <rFont val="Calibri"/>
        <family val="2"/>
      </rPr>
      <t>cond</t>
    </r>
    <r>
      <rPr>
        <i/>
        <sz val="11"/>
        <color theme="1"/>
        <rFont val="Calibri"/>
        <family val="2"/>
      </rPr>
      <t xml:space="preserve"> -  M</t>
    </r>
    <r>
      <rPr>
        <vertAlign val="subscript"/>
        <sz val="11"/>
        <color theme="1"/>
        <rFont val="Calibri"/>
        <family val="2"/>
      </rPr>
      <t>grand</t>
    </r>
    <r>
      <rPr>
        <sz val="11"/>
        <color theme="1"/>
        <rFont val="Calibri"/>
        <family val="2"/>
      </rPr>
      <t>)</t>
    </r>
    <r>
      <rPr>
        <vertAlign val="superscript"/>
        <sz val="11"/>
        <color theme="1"/>
        <rFont val="Calibri"/>
        <family val="2"/>
      </rPr>
      <t>2</t>
    </r>
  </si>
  <si>
    <r>
      <t xml:space="preserve">SS </t>
    </r>
    <r>
      <rPr>
        <sz val="11"/>
        <color theme="1"/>
        <rFont val="Calibri"/>
        <family val="2"/>
        <scheme val="minor"/>
      </rPr>
      <t>error</t>
    </r>
  </si>
  <si>
    <r>
      <t xml:space="preserve">SS </t>
    </r>
    <r>
      <rPr>
        <sz val="11"/>
        <color theme="1"/>
        <rFont val="Calibri"/>
        <family val="2"/>
        <scheme val="minor"/>
      </rPr>
      <t>total</t>
    </r>
  </si>
  <si>
    <r>
      <t>Ind Avg (</t>
    </r>
    <r>
      <rPr>
        <i/>
        <sz val="11"/>
        <color theme="1"/>
        <rFont val="Calibri"/>
        <family val="2"/>
        <scheme val="minor"/>
      </rPr>
      <t xml:space="preserve">M </t>
    </r>
    <r>
      <rPr>
        <vertAlign val="subscript"/>
        <sz val="11"/>
        <color theme="1"/>
        <rFont val="Calibri"/>
        <family val="2"/>
        <scheme val="minor"/>
      </rPr>
      <t>ind</t>
    </r>
    <r>
      <rPr>
        <sz val="11"/>
        <color theme="1"/>
        <rFont val="Calibri"/>
        <family val="2"/>
        <scheme val="minor"/>
      </rPr>
      <t>)</t>
    </r>
  </si>
  <si>
    <t>Sq. Dev Org</t>
  </si>
  <si>
    <t>Sq. Dev Doub</t>
  </si>
  <si>
    <t>Sq. Dev Gold</t>
  </si>
  <si>
    <t>Sq Dev Ind</t>
  </si>
  <si>
    <t>=SUM(F2:H35)</t>
  </si>
  <si>
    <r>
      <t xml:space="preserve">Σ(x -  </t>
    </r>
    <r>
      <rPr>
        <i/>
        <sz val="11"/>
        <color theme="1"/>
        <rFont val="Calibri"/>
        <family val="2"/>
        <scheme val="minor"/>
      </rPr>
      <t>M</t>
    </r>
    <r>
      <rPr>
        <vertAlign val="subscript"/>
        <sz val="11"/>
        <color theme="1"/>
        <rFont val="Calibri"/>
        <family val="2"/>
        <scheme val="minor"/>
      </rPr>
      <t>grand</t>
    </r>
    <r>
      <rPr>
        <sz val="11"/>
        <color theme="1"/>
        <rFont val="Calibri"/>
        <family val="2"/>
        <scheme val="minor"/>
      </rPr>
      <t>)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</si>
  <si>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SS </t>
    </r>
    <r>
      <rPr>
        <sz val="11"/>
        <color theme="1"/>
        <rFont val="Calibri"/>
        <family val="2"/>
        <scheme val="minor"/>
      </rPr>
      <t>sub</t>
    </r>
  </si>
  <si>
    <t>=K3*SUM(I2:I35)</t>
  </si>
  <si>
    <r>
      <t>k*</t>
    </r>
    <r>
      <rPr>
        <sz val="11"/>
        <color theme="1"/>
        <rFont val="Franklin Gothic Book"/>
        <family val="2"/>
      </rPr>
      <t>Σ</t>
    </r>
    <r>
      <rPr>
        <sz val="11"/>
        <color theme="1"/>
        <rFont val="Calibri"/>
        <family val="2"/>
      </rPr>
      <t>(</t>
    </r>
    <r>
      <rPr>
        <i/>
        <sz val="11"/>
        <color theme="1"/>
        <rFont val="Calibri"/>
        <family val="2"/>
      </rPr>
      <t>M</t>
    </r>
    <r>
      <rPr>
        <vertAlign val="subscript"/>
        <sz val="11"/>
        <color theme="1"/>
        <rFont val="Calibri"/>
        <family val="2"/>
      </rPr>
      <t>ind</t>
    </r>
    <r>
      <rPr>
        <sz val="11"/>
        <color theme="1"/>
        <rFont val="Calibri"/>
        <family val="2"/>
      </rPr>
      <t xml:space="preserve"> - </t>
    </r>
    <r>
      <rPr>
        <i/>
        <sz val="11"/>
        <color theme="1"/>
        <rFont val="Calibri"/>
        <family val="2"/>
      </rPr>
      <t>M</t>
    </r>
    <r>
      <rPr>
        <vertAlign val="subscript"/>
        <sz val="11"/>
        <color theme="1"/>
        <rFont val="Calibri"/>
        <family val="2"/>
      </rPr>
      <t>grand</t>
    </r>
    <r>
      <rPr>
        <sz val="11"/>
        <color theme="1"/>
        <rFont val="Calibri"/>
        <family val="2"/>
      </rPr>
      <t>)</t>
    </r>
    <r>
      <rPr>
        <vertAlign val="superscript"/>
        <sz val="11"/>
        <color theme="1"/>
        <rFont val="Calibri"/>
        <family val="2"/>
      </rPr>
      <t>2</t>
    </r>
  </si>
  <si>
    <t>=K10-K11-K12</t>
  </si>
  <si>
    <r>
      <t>SS</t>
    </r>
    <r>
      <rPr>
        <sz val="11"/>
        <color theme="1"/>
        <rFont val="Calibri"/>
        <family val="2"/>
        <scheme val="minor"/>
      </rPr>
      <t xml:space="preserve">tot - </t>
    </r>
    <r>
      <rPr>
        <i/>
        <sz val="11"/>
        <color theme="1"/>
        <rFont val="Calibri"/>
        <family val="2"/>
        <scheme val="minor"/>
      </rPr>
      <t xml:space="preserve">SS </t>
    </r>
    <r>
      <rPr>
        <sz val="11"/>
        <color theme="1"/>
        <rFont val="Calibri"/>
        <family val="2"/>
        <scheme val="minor"/>
      </rPr>
      <t xml:space="preserve">cond - </t>
    </r>
    <r>
      <rPr>
        <i/>
        <sz val="11"/>
        <color theme="1"/>
        <rFont val="Calibri"/>
        <family val="2"/>
        <scheme val="minor"/>
      </rPr>
      <t xml:space="preserve">SS </t>
    </r>
    <r>
      <rPr>
        <sz val="11"/>
        <color theme="1"/>
        <rFont val="Calibri"/>
        <family val="2"/>
        <scheme val="minor"/>
      </rPr>
      <t>subject</t>
    </r>
  </si>
  <si>
    <r>
      <t xml:space="preserve">F </t>
    </r>
    <r>
      <rPr>
        <sz val="11"/>
        <color theme="1"/>
        <rFont val="Calibri"/>
        <family val="2"/>
        <scheme val="minor"/>
      </rPr>
      <t>obt</t>
    </r>
  </si>
  <si>
    <r>
      <t xml:space="preserve">MS </t>
    </r>
    <r>
      <rPr>
        <sz val="11"/>
        <color theme="1"/>
        <rFont val="Calibri"/>
        <family val="2"/>
        <scheme val="minor"/>
      </rPr>
      <t>error</t>
    </r>
  </si>
  <si>
    <t>=L11/L4</t>
  </si>
  <si>
    <t>=L13/L5</t>
  </si>
  <si>
    <t>=L14/L15</t>
  </si>
  <si>
    <r>
      <t>=</t>
    </r>
    <r>
      <rPr>
        <i/>
        <sz val="11"/>
        <color theme="1"/>
        <rFont val="Calibri"/>
        <family val="2"/>
        <scheme val="minor"/>
      </rPr>
      <t>SS</t>
    </r>
    <r>
      <rPr>
        <vertAlign val="subscript"/>
        <sz val="11"/>
        <color theme="1"/>
        <rFont val="Calibri"/>
        <family val="2"/>
        <scheme val="minor"/>
      </rPr>
      <t>cond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df</t>
    </r>
    <r>
      <rPr>
        <vertAlign val="subscript"/>
        <sz val="11"/>
        <color theme="1"/>
        <rFont val="Calibri"/>
        <family val="2"/>
        <scheme val="minor"/>
      </rPr>
      <t>cond</t>
    </r>
  </si>
  <si>
    <r>
      <t>=</t>
    </r>
    <r>
      <rPr>
        <i/>
        <sz val="11"/>
        <color theme="1"/>
        <rFont val="Calibri"/>
        <family val="2"/>
        <scheme val="minor"/>
      </rPr>
      <t>SS</t>
    </r>
    <r>
      <rPr>
        <vertAlign val="subscript"/>
        <sz val="11"/>
        <color theme="1"/>
        <rFont val="Calibri"/>
        <family val="2"/>
        <scheme val="minor"/>
      </rPr>
      <t>error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df</t>
    </r>
    <r>
      <rPr>
        <vertAlign val="subscript"/>
        <sz val="11"/>
        <color theme="1"/>
        <rFont val="Calibri"/>
        <family val="2"/>
        <scheme val="minor"/>
      </rPr>
      <t>error</t>
    </r>
  </si>
  <si>
    <r>
      <t>=</t>
    </r>
    <r>
      <rPr>
        <i/>
        <sz val="11"/>
        <color theme="1"/>
        <rFont val="Calibri"/>
        <family val="2"/>
        <scheme val="minor"/>
      </rPr>
      <t>MS</t>
    </r>
    <r>
      <rPr>
        <vertAlign val="subscript"/>
        <sz val="11"/>
        <color theme="1"/>
        <rFont val="Calibri"/>
        <family val="2"/>
        <scheme val="minor"/>
      </rPr>
      <t>cond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MS</t>
    </r>
    <r>
      <rPr>
        <vertAlign val="subscript"/>
        <sz val="11"/>
        <color theme="1"/>
        <rFont val="Calibri"/>
        <family val="2"/>
        <scheme val="minor"/>
      </rPr>
      <t>error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</si>
</sst>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5" xfId="0" quotePrefix="1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2" fillId="0" borderId="7" xfId="0" applyFont="1" applyBorder="1"/>
    <xf numFmtId="0" fontId="0" fillId="0" borderId="0" xfId="0" quotePrefix="1" applyBorder="1"/>
    <xf numFmtId="0" fontId="2" fillId="0" borderId="9" xfId="0" applyFont="1" applyBorder="1"/>
    <xf numFmtId="0" fontId="0" fillId="0" borderId="10" xfId="0" applyBorder="1"/>
    <xf numFmtId="0" fontId="0" fillId="0" borderId="10" xfId="0" quotePrefix="1" applyBorder="1"/>
    <xf numFmtId="0" fontId="2" fillId="0" borderId="8" xfId="0" applyFont="1" applyBorder="1"/>
    <xf numFmtId="0" fontId="0" fillId="0" borderId="8" xfId="0" quotePrefix="1" applyBorder="1"/>
    <xf numFmtId="0" fontId="0" fillId="0" borderId="11" xfId="0" quotePrefix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workbookViewId="0">
      <selection activeCell="K16" sqref="K16:L16"/>
    </sheetView>
  </sheetViews>
  <sheetFormatPr defaultRowHeight="15" x14ac:dyDescent="0.25"/>
  <cols>
    <col min="2" max="2" width="12.5703125" customWidth="1"/>
    <col min="3" max="3" width="11.85546875" customWidth="1"/>
    <col min="4" max="4" width="12.140625" customWidth="1"/>
    <col min="5" max="5" width="13.5703125" customWidth="1"/>
    <col min="6" max="6" width="12.5703125" customWidth="1"/>
    <col min="7" max="7" width="15" customWidth="1"/>
    <col min="8" max="8" width="12.5703125" customWidth="1"/>
    <col min="9" max="10" width="13.7109375" customWidth="1"/>
    <col min="13" max="13" width="39.28515625" customWidth="1"/>
    <col min="14" max="14" width="25.85546875" customWidth="1"/>
  </cols>
  <sheetData>
    <row r="1" spans="1:14" ht="18.75" thickBot="1" x14ac:dyDescent="0.4">
      <c r="A1" t="s">
        <v>3</v>
      </c>
      <c r="B1" t="s">
        <v>0</v>
      </c>
      <c r="C1" t="s">
        <v>1</v>
      </c>
      <c r="D1" t="s">
        <v>2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K1" s="1" t="s">
        <v>4</v>
      </c>
      <c r="L1" s="2" t="s">
        <v>5</v>
      </c>
      <c r="M1" s="2" t="s">
        <v>6</v>
      </c>
      <c r="N1" s="3" t="s">
        <v>7</v>
      </c>
    </row>
    <row r="2" spans="1:14" x14ac:dyDescent="0.25">
      <c r="A2">
        <v>1</v>
      </c>
      <c r="B2">
        <v>18</v>
      </c>
      <c r="C2">
        <v>25</v>
      </c>
      <c r="D2">
        <v>0</v>
      </c>
      <c r="E2">
        <f>AVERAGE(B2:D2)</f>
        <v>14.333333333333334</v>
      </c>
      <c r="F2">
        <f>(B2-$L$6)^2</f>
        <v>0.32333717800846001</v>
      </c>
      <c r="G2">
        <f>(C2-$L$6)^2</f>
        <v>57.28412149173397</v>
      </c>
      <c r="H2">
        <f>(D2-$L$6)^2</f>
        <v>303.8527489427143</v>
      </c>
      <c r="I2">
        <f>(E2-L$6)^2</f>
        <v>9.5978469819300134</v>
      </c>
      <c r="K2" s="4" t="s">
        <v>8</v>
      </c>
      <c r="L2" s="5">
        <f>COUNT(A2:A35)</f>
        <v>34</v>
      </c>
      <c r="M2" s="6" t="s">
        <v>17</v>
      </c>
      <c r="N2" s="7" t="s">
        <v>29</v>
      </c>
    </row>
    <row r="3" spans="1:14" x14ac:dyDescent="0.25">
      <c r="A3">
        <v>2</v>
      </c>
      <c r="B3">
        <v>18</v>
      </c>
      <c r="C3">
        <v>25</v>
      </c>
      <c r="D3">
        <v>0</v>
      </c>
      <c r="E3">
        <f t="shared" ref="E3:E35" si="0">AVERAGE(B3:D3)</f>
        <v>14.333333333333334</v>
      </c>
      <c r="F3">
        <f t="shared" ref="F3:F35" si="1">(B3-$L$6)^2</f>
        <v>0.32333717800846001</v>
      </c>
      <c r="G3">
        <f t="shared" ref="G3:G35" si="2">(C3-$L$6)^2</f>
        <v>57.28412149173397</v>
      </c>
      <c r="H3">
        <f t="shared" ref="H3:H35" si="3">(D3-$L$6)^2</f>
        <v>303.8527489427143</v>
      </c>
      <c r="I3">
        <f t="shared" ref="I3:I35" si="4">(E3-L$6)^2</f>
        <v>9.5978469819300134</v>
      </c>
      <c r="K3" s="8" t="s">
        <v>22</v>
      </c>
      <c r="L3" s="9">
        <v>3</v>
      </c>
      <c r="M3" s="9"/>
      <c r="N3" s="10" t="s">
        <v>24</v>
      </c>
    </row>
    <row r="4" spans="1:14" x14ac:dyDescent="0.25">
      <c r="A4">
        <v>3</v>
      </c>
      <c r="B4">
        <v>14</v>
      </c>
      <c r="C4">
        <v>15</v>
      </c>
      <c r="D4">
        <v>4</v>
      </c>
      <c r="E4">
        <f t="shared" si="0"/>
        <v>11</v>
      </c>
      <c r="F4">
        <f t="shared" si="1"/>
        <v>11.77431757016531</v>
      </c>
      <c r="G4">
        <f t="shared" si="2"/>
        <v>5.9115724721260978</v>
      </c>
      <c r="H4">
        <f t="shared" si="3"/>
        <v>180.40176855055745</v>
      </c>
      <c r="I4">
        <f t="shared" si="4"/>
        <v>41.362552864282947</v>
      </c>
      <c r="K4" s="11" t="s">
        <v>21</v>
      </c>
      <c r="L4" s="9">
        <f>L3-1</f>
        <v>2</v>
      </c>
      <c r="M4" s="12" t="s">
        <v>23</v>
      </c>
      <c r="N4" s="10" t="s">
        <v>28</v>
      </c>
    </row>
    <row r="5" spans="1:14" x14ac:dyDescent="0.25">
      <c r="A5">
        <v>4</v>
      </c>
      <c r="B5">
        <v>19</v>
      </c>
      <c r="C5">
        <v>19</v>
      </c>
      <c r="D5">
        <v>13</v>
      </c>
      <c r="E5">
        <f t="shared" si="0"/>
        <v>17</v>
      </c>
      <c r="F5">
        <f t="shared" si="1"/>
        <v>2.4605920799692473</v>
      </c>
      <c r="G5">
        <f t="shared" si="2"/>
        <v>2.4605920799692473</v>
      </c>
      <c r="H5">
        <f t="shared" si="3"/>
        <v>19.637062668204525</v>
      </c>
      <c r="I5">
        <f t="shared" si="4"/>
        <v>0.18608227604767266</v>
      </c>
      <c r="K5" s="11" t="s">
        <v>25</v>
      </c>
      <c r="L5" s="9">
        <f>(L2-1)*(L3-1)</f>
        <v>66</v>
      </c>
      <c r="M5" s="12" t="s">
        <v>26</v>
      </c>
      <c r="N5" s="10" t="s">
        <v>27</v>
      </c>
    </row>
    <row r="6" spans="1:14" x14ac:dyDescent="0.25">
      <c r="A6">
        <v>5</v>
      </c>
      <c r="B6">
        <v>23</v>
      </c>
      <c r="C6">
        <v>25</v>
      </c>
      <c r="D6">
        <v>18</v>
      </c>
      <c r="E6">
        <f t="shared" si="0"/>
        <v>22</v>
      </c>
      <c r="F6">
        <f t="shared" si="1"/>
        <v>31.009611687812399</v>
      </c>
      <c r="G6">
        <f t="shared" si="2"/>
        <v>57.28412149173397</v>
      </c>
      <c r="H6">
        <f t="shared" si="3"/>
        <v>0.32333717800846001</v>
      </c>
      <c r="I6">
        <f t="shared" si="4"/>
        <v>20.872356785851611</v>
      </c>
      <c r="K6" s="11" t="s">
        <v>12</v>
      </c>
      <c r="L6" s="9">
        <f>AVERAGE(B2:D35)</f>
        <v>17.431372549019606</v>
      </c>
      <c r="M6" s="12" t="s">
        <v>13</v>
      </c>
      <c r="N6" s="10" t="s">
        <v>30</v>
      </c>
    </row>
    <row r="7" spans="1:14" x14ac:dyDescent="0.25">
      <c r="A7">
        <v>6</v>
      </c>
      <c r="B7">
        <v>25</v>
      </c>
      <c r="C7">
        <v>25</v>
      </c>
      <c r="D7">
        <v>25</v>
      </c>
      <c r="E7">
        <f t="shared" si="0"/>
        <v>25</v>
      </c>
      <c r="F7">
        <f t="shared" si="1"/>
        <v>57.28412149173397</v>
      </c>
      <c r="G7">
        <f t="shared" si="2"/>
        <v>57.28412149173397</v>
      </c>
      <c r="H7">
        <f t="shared" si="3"/>
        <v>57.28412149173397</v>
      </c>
      <c r="I7">
        <f t="shared" si="4"/>
        <v>57.28412149173397</v>
      </c>
      <c r="K7" s="11" t="s">
        <v>9</v>
      </c>
      <c r="L7" s="9">
        <f>AVERAGE(B2:B35)</f>
        <v>17.323529411764707</v>
      </c>
      <c r="M7" s="12" t="s">
        <v>14</v>
      </c>
      <c r="N7" s="10" t="s">
        <v>31</v>
      </c>
    </row>
    <row r="8" spans="1:14" x14ac:dyDescent="0.25">
      <c r="A8">
        <v>7</v>
      </c>
      <c r="B8">
        <v>17</v>
      </c>
      <c r="C8">
        <v>15</v>
      </c>
      <c r="D8">
        <v>17</v>
      </c>
      <c r="E8">
        <f t="shared" si="0"/>
        <v>16.333333333333332</v>
      </c>
      <c r="F8">
        <f t="shared" si="1"/>
        <v>0.18608227604767266</v>
      </c>
      <c r="G8">
        <f t="shared" si="2"/>
        <v>5.9115724721260978</v>
      </c>
      <c r="H8">
        <f t="shared" si="3"/>
        <v>0.18608227604767266</v>
      </c>
      <c r="I8">
        <f t="shared" si="4"/>
        <v>1.2056901191849281</v>
      </c>
      <c r="K8" s="11" t="s">
        <v>10</v>
      </c>
      <c r="L8" s="9">
        <f>AVERAGE(C2:C35)</f>
        <v>19.852941176470587</v>
      </c>
      <c r="M8" s="12" t="s">
        <v>15</v>
      </c>
      <c r="N8" s="10" t="s">
        <v>32</v>
      </c>
    </row>
    <row r="9" spans="1:14" x14ac:dyDescent="0.25">
      <c r="A9">
        <v>8</v>
      </c>
      <c r="B9">
        <v>5</v>
      </c>
      <c r="C9">
        <v>0</v>
      </c>
      <c r="D9">
        <v>14</v>
      </c>
      <c r="E9">
        <f t="shared" si="0"/>
        <v>6.333333333333333</v>
      </c>
      <c r="F9">
        <f t="shared" si="1"/>
        <v>154.53902345251822</v>
      </c>
      <c r="G9">
        <f t="shared" si="2"/>
        <v>303.8527489427143</v>
      </c>
      <c r="H9">
        <f t="shared" si="3"/>
        <v>11.77431757016531</v>
      </c>
      <c r="I9">
        <f t="shared" si="4"/>
        <v>123.16647443291041</v>
      </c>
      <c r="K9" s="11" t="s">
        <v>11</v>
      </c>
      <c r="L9" s="9">
        <f>AVERAGE(D2:D35)</f>
        <v>15.117647058823529</v>
      </c>
      <c r="M9" s="12" t="s">
        <v>16</v>
      </c>
      <c r="N9" s="10" t="s">
        <v>33</v>
      </c>
    </row>
    <row r="10" spans="1:14" ht="18.75" x14ac:dyDescent="0.35">
      <c r="A10">
        <v>9</v>
      </c>
      <c r="B10">
        <v>17</v>
      </c>
      <c r="C10">
        <v>17</v>
      </c>
      <c r="D10">
        <v>18</v>
      </c>
      <c r="E10">
        <f t="shared" si="0"/>
        <v>17.333333333333332</v>
      </c>
      <c r="F10">
        <f t="shared" si="1"/>
        <v>0.18608227604767266</v>
      </c>
      <c r="G10">
        <f t="shared" si="2"/>
        <v>0.18608227604767266</v>
      </c>
      <c r="H10">
        <f t="shared" si="3"/>
        <v>0.32333717800846001</v>
      </c>
      <c r="I10">
        <f t="shared" si="4"/>
        <v>9.6116878123797857E-3</v>
      </c>
      <c r="K10" s="11" t="s">
        <v>36</v>
      </c>
      <c r="L10" s="9">
        <f>SUM(F2:H35)</f>
        <v>3693.0196078431359</v>
      </c>
      <c r="M10" s="12" t="s">
        <v>42</v>
      </c>
      <c r="N10" s="10" t="s">
        <v>43</v>
      </c>
    </row>
    <row r="11" spans="1:14" ht="18.75" x14ac:dyDescent="0.35">
      <c r="A11">
        <v>10</v>
      </c>
      <c r="B11">
        <v>15</v>
      </c>
      <c r="C11">
        <v>14</v>
      </c>
      <c r="D11">
        <v>13</v>
      </c>
      <c r="E11">
        <f t="shared" si="0"/>
        <v>14</v>
      </c>
      <c r="F11">
        <f t="shared" si="1"/>
        <v>5.9115724721260978</v>
      </c>
      <c r="G11">
        <f t="shared" si="2"/>
        <v>11.77431757016531</v>
      </c>
      <c r="H11">
        <f t="shared" si="3"/>
        <v>19.637062668204525</v>
      </c>
      <c r="I11">
        <f t="shared" si="4"/>
        <v>11.77431757016531</v>
      </c>
      <c r="K11" s="11" t="s">
        <v>20</v>
      </c>
      <c r="L11" s="9">
        <f>L2*SUM((L7-L6)^2,(L8 - L6)^2,(L9-L6)^2)</f>
        <v>381.78431372549005</v>
      </c>
      <c r="M11" s="12" t="s">
        <v>19</v>
      </c>
      <c r="N11" s="10" t="s">
        <v>34</v>
      </c>
    </row>
    <row r="12" spans="1:14" ht="18.75" x14ac:dyDescent="0.35">
      <c r="A12">
        <v>11</v>
      </c>
      <c r="B12">
        <v>22</v>
      </c>
      <c r="C12">
        <v>25</v>
      </c>
      <c r="D12">
        <v>13</v>
      </c>
      <c r="E12">
        <f t="shared" si="0"/>
        <v>20</v>
      </c>
      <c r="F12">
        <f t="shared" si="1"/>
        <v>20.872356785851611</v>
      </c>
      <c r="G12">
        <f t="shared" si="2"/>
        <v>57.28412149173397</v>
      </c>
      <c r="H12">
        <f t="shared" si="3"/>
        <v>19.637062668204525</v>
      </c>
      <c r="I12">
        <f t="shared" si="4"/>
        <v>6.5978469819300347</v>
      </c>
      <c r="K12" s="11" t="s">
        <v>44</v>
      </c>
      <c r="L12" s="9">
        <f>L3*SUM(I2:I35)</f>
        <v>1789.0196078431368</v>
      </c>
      <c r="M12" s="12" t="s">
        <v>45</v>
      </c>
      <c r="N12" s="10" t="s">
        <v>46</v>
      </c>
    </row>
    <row r="13" spans="1:14" x14ac:dyDescent="0.25">
      <c r="A13">
        <v>12</v>
      </c>
      <c r="B13">
        <v>15</v>
      </c>
      <c r="C13">
        <v>20</v>
      </c>
      <c r="D13">
        <v>18</v>
      </c>
      <c r="E13">
        <f t="shared" si="0"/>
        <v>17.666666666666668</v>
      </c>
      <c r="F13">
        <f t="shared" si="1"/>
        <v>5.9115724721260978</v>
      </c>
      <c r="G13">
        <f t="shared" si="2"/>
        <v>6.5978469819300347</v>
      </c>
      <c r="H13">
        <f t="shared" si="3"/>
        <v>0.32333717800846001</v>
      </c>
      <c r="I13">
        <f t="shared" si="4"/>
        <v>5.5363321799309237E-2</v>
      </c>
      <c r="K13" s="11" t="s">
        <v>35</v>
      </c>
      <c r="L13" s="9">
        <f>L10-L11-L12</f>
        <v>1522.2156862745092</v>
      </c>
      <c r="M13" s="12" t="s">
        <v>47</v>
      </c>
      <c r="N13" s="16" t="s">
        <v>48</v>
      </c>
    </row>
    <row r="14" spans="1:14" ht="18" x14ac:dyDescent="0.35">
      <c r="A14">
        <v>13</v>
      </c>
      <c r="B14">
        <v>13</v>
      </c>
      <c r="C14">
        <v>17</v>
      </c>
      <c r="D14">
        <v>9</v>
      </c>
      <c r="E14">
        <f t="shared" si="0"/>
        <v>13</v>
      </c>
      <c r="F14">
        <f t="shared" si="1"/>
        <v>19.637062668204525</v>
      </c>
      <c r="G14">
        <f t="shared" si="2"/>
        <v>0.18608227604767266</v>
      </c>
      <c r="H14">
        <f t="shared" si="3"/>
        <v>71.088043060361372</v>
      </c>
      <c r="I14">
        <f t="shared" si="4"/>
        <v>19.637062668204525</v>
      </c>
      <c r="K14" s="11" t="s">
        <v>18</v>
      </c>
      <c r="L14" s="9">
        <f>L11/L4</f>
        <v>190.89215686274503</v>
      </c>
      <c r="M14" s="12" t="s">
        <v>51</v>
      </c>
      <c r="N14" s="17" t="s">
        <v>54</v>
      </c>
    </row>
    <row r="15" spans="1:14" ht="18" x14ac:dyDescent="0.35">
      <c r="A15">
        <v>14</v>
      </c>
      <c r="B15">
        <v>11</v>
      </c>
      <c r="C15">
        <v>24</v>
      </c>
      <c r="D15">
        <v>13</v>
      </c>
      <c r="E15">
        <f t="shared" si="0"/>
        <v>16</v>
      </c>
      <c r="F15">
        <f t="shared" si="1"/>
        <v>41.362552864282947</v>
      </c>
      <c r="G15">
        <f t="shared" si="2"/>
        <v>43.146866589773182</v>
      </c>
      <c r="H15">
        <f t="shared" si="3"/>
        <v>19.637062668204525</v>
      </c>
      <c r="I15">
        <f t="shared" si="4"/>
        <v>2.0488273740868852</v>
      </c>
      <c r="K15" s="11" t="s">
        <v>50</v>
      </c>
      <c r="L15" s="9">
        <f>L13/L5</f>
        <v>23.063874034462259</v>
      </c>
      <c r="M15" s="12" t="s">
        <v>52</v>
      </c>
      <c r="N15" s="17" t="s">
        <v>55</v>
      </c>
    </row>
    <row r="16" spans="1:14" ht="18.75" thickBot="1" x14ac:dyDescent="0.4">
      <c r="A16">
        <v>15</v>
      </c>
      <c r="B16">
        <v>18</v>
      </c>
      <c r="C16">
        <v>22</v>
      </c>
      <c r="D16">
        <v>22</v>
      </c>
      <c r="E16">
        <f>AVERAGE(B16:D16)</f>
        <v>20.666666666666668</v>
      </c>
      <c r="F16">
        <f t="shared" si="1"/>
        <v>0.32333717800846001</v>
      </c>
      <c r="G16">
        <f t="shared" si="2"/>
        <v>20.872356785851611</v>
      </c>
      <c r="H16">
        <f t="shared" si="3"/>
        <v>20.872356785851611</v>
      </c>
      <c r="I16">
        <f t="shared" si="4"/>
        <v>10.467128027681678</v>
      </c>
      <c r="K16" s="13" t="s">
        <v>49</v>
      </c>
      <c r="L16" s="14">
        <f>L14/L15</f>
        <v>8.2766735795344779</v>
      </c>
      <c r="M16" s="15" t="s">
        <v>53</v>
      </c>
      <c r="N16" s="18" t="s">
        <v>56</v>
      </c>
    </row>
    <row r="17" spans="1:9" x14ac:dyDescent="0.25">
      <c r="A17">
        <v>16</v>
      </c>
      <c r="B17">
        <v>17</v>
      </c>
      <c r="C17">
        <v>18</v>
      </c>
      <c r="D17">
        <v>19</v>
      </c>
      <c r="E17">
        <f t="shared" si="0"/>
        <v>18</v>
      </c>
      <c r="F17">
        <f t="shared" si="1"/>
        <v>0.18608227604767266</v>
      </c>
      <c r="G17">
        <f t="shared" si="2"/>
        <v>0.32333717800846001</v>
      </c>
      <c r="H17">
        <f t="shared" si="3"/>
        <v>2.4605920799692473</v>
      </c>
      <c r="I17">
        <f t="shared" si="4"/>
        <v>0.32333717800846001</v>
      </c>
    </row>
    <row r="18" spans="1:9" x14ac:dyDescent="0.25">
      <c r="A18">
        <v>17</v>
      </c>
      <c r="B18">
        <v>18</v>
      </c>
      <c r="C18">
        <v>19</v>
      </c>
      <c r="D18">
        <v>12</v>
      </c>
      <c r="E18">
        <f t="shared" si="0"/>
        <v>16.333333333333332</v>
      </c>
      <c r="F18">
        <f t="shared" si="1"/>
        <v>0.32333717800846001</v>
      </c>
      <c r="G18">
        <f t="shared" si="2"/>
        <v>2.4605920799692473</v>
      </c>
      <c r="H18">
        <f t="shared" si="3"/>
        <v>29.499807766243737</v>
      </c>
      <c r="I18">
        <f t="shared" si="4"/>
        <v>1.2056901191849281</v>
      </c>
    </row>
    <row r="19" spans="1:9" x14ac:dyDescent="0.25">
      <c r="A19">
        <v>18</v>
      </c>
      <c r="B19">
        <v>15</v>
      </c>
      <c r="C19">
        <v>15</v>
      </c>
      <c r="D19">
        <v>19</v>
      </c>
      <c r="E19">
        <f t="shared" si="0"/>
        <v>16.333333333333332</v>
      </c>
      <c r="F19">
        <f t="shared" si="1"/>
        <v>5.9115724721260978</v>
      </c>
      <c r="G19">
        <f t="shared" si="2"/>
        <v>5.9115724721260978</v>
      </c>
      <c r="H19">
        <f t="shared" si="3"/>
        <v>2.4605920799692473</v>
      </c>
      <c r="I19">
        <f t="shared" si="4"/>
        <v>1.2056901191849281</v>
      </c>
    </row>
    <row r="20" spans="1:9" x14ac:dyDescent="0.25">
      <c r="A20">
        <v>19</v>
      </c>
      <c r="B20">
        <v>10</v>
      </c>
      <c r="C20">
        <v>12</v>
      </c>
      <c r="D20">
        <v>8</v>
      </c>
      <c r="E20">
        <f t="shared" si="0"/>
        <v>10</v>
      </c>
      <c r="F20">
        <f t="shared" si="1"/>
        <v>55.225297962322159</v>
      </c>
      <c r="G20">
        <f t="shared" si="2"/>
        <v>29.499807766243737</v>
      </c>
      <c r="H20">
        <f t="shared" si="3"/>
        <v>88.950788158400584</v>
      </c>
      <c r="I20">
        <f t="shared" si="4"/>
        <v>55.225297962322159</v>
      </c>
    </row>
    <row r="21" spans="1:9" x14ac:dyDescent="0.25">
      <c r="A21">
        <v>20</v>
      </c>
      <c r="B21">
        <v>25</v>
      </c>
      <c r="C21">
        <v>20</v>
      </c>
      <c r="D21">
        <v>25</v>
      </c>
      <c r="E21">
        <f t="shared" si="0"/>
        <v>23.333333333333332</v>
      </c>
      <c r="F21">
        <f t="shared" si="1"/>
        <v>57.28412149173397</v>
      </c>
      <c r="G21">
        <f t="shared" si="2"/>
        <v>6.5978469819300347</v>
      </c>
      <c r="H21">
        <f t="shared" si="3"/>
        <v>57.28412149173397</v>
      </c>
      <c r="I21">
        <f t="shared" si="4"/>
        <v>34.833141099577091</v>
      </c>
    </row>
    <row r="22" spans="1:9" x14ac:dyDescent="0.25">
      <c r="A22">
        <v>21</v>
      </c>
      <c r="B22">
        <v>19</v>
      </c>
      <c r="C22">
        <v>21</v>
      </c>
      <c r="D22">
        <v>20</v>
      </c>
      <c r="E22">
        <f t="shared" si="0"/>
        <v>20</v>
      </c>
      <c r="F22">
        <f t="shared" si="1"/>
        <v>2.4605920799692473</v>
      </c>
      <c r="G22">
        <f t="shared" si="2"/>
        <v>12.735101883890822</v>
      </c>
      <c r="H22">
        <f t="shared" si="3"/>
        <v>6.5978469819300347</v>
      </c>
      <c r="I22">
        <f t="shared" si="4"/>
        <v>6.5978469819300347</v>
      </c>
    </row>
    <row r="23" spans="1:9" x14ac:dyDescent="0.25">
      <c r="A23">
        <v>22</v>
      </c>
      <c r="B23">
        <v>17</v>
      </c>
      <c r="C23">
        <v>22</v>
      </c>
      <c r="D23">
        <v>24</v>
      </c>
      <c r="E23">
        <f t="shared" si="0"/>
        <v>21</v>
      </c>
      <c r="F23">
        <f t="shared" si="1"/>
        <v>0.18608227604767266</v>
      </c>
      <c r="G23">
        <f t="shared" si="2"/>
        <v>20.872356785851611</v>
      </c>
      <c r="H23">
        <f t="shared" si="3"/>
        <v>43.146866589773182</v>
      </c>
      <c r="I23">
        <f t="shared" si="4"/>
        <v>12.735101883890822</v>
      </c>
    </row>
    <row r="24" spans="1:9" x14ac:dyDescent="0.25">
      <c r="A24">
        <v>23</v>
      </c>
      <c r="B24">
        <v>5</v>
      </c>
      <c r="C24">
        <v>20</v>
      </c>
      <c r="D24">
        <v>12</v>
      </c>
      <c r="E24">
        <f t="shared" si="0"/>
        <v>12.333333333333334</v>
      </c>
      <c r="F24">
        <f t="shared" si="1"/>
        <v>154.53902345251822</v>
      </c>
      <c r="G24">
        <f t="shared" si="2"/>
        <v>6.5978469819300347</v>
      </c>
      <c r="H24">
        <f t="shared" si="3"/>
        <v>29.499807766243737</v>
      </c>
      <c r="I24">
        <f t="shared" si="4"/>
        <v>25.990003844675105</v>
      </c>
    </row>
    <row r="25" spans="1:9" x14ac:dyDescent="0.25">
      <c r="A25">
        <v>24</v>
      </c>
      <c r="B25">
        <v>24</v>
      </c>
      <c r="C25">
        <v>25</v>
      </c>
      <c r="D25">
        <v>2</v>
      </c>
      <c r="E25">
        <f t="shared" si="0"/>
        <v>17</v>
      </c>
      <c r="F25">
        <f t="shared" si="1"/>
        <v>43.146866589773182</v>
      </c>
      <c r="G25">
        <f t="shared" si="2"/>
        <v>57.28412149173397</v>
      </c>
      <c r="H25">
        <f t="shared" si="3"/>
        <v>238.12725874663587</v>
      </c>
      <c r="I25">
        <f t="shared" si="4"/>
        <v>0.18608227604767266</v>
      </c>
    </row>
    <row r="26" spans="1:9" x14ac:dyDescent="0.25">
      <c r="A26">
        <v>25</v>
      </c>
      <c r="B26">
        <v>20</v>
      </c>
      <c r="C26">
        <v>24</v>
      </c>
      <c r="D26">
        <v>15</v>
      </c>
      <c r="E26">
        <f t="shared" si="0"/>
        <v>19.666666666666668</v>
      </c>
      <c r="F26">
        <f t="shared" si="1"/>
        <v>6.5978469819300347</v>
      </c>
      <c r="G26">
        <f t="shared" si="2"/>
        <v>43.146866589773182</v>
      </c>
      <c r="H26">
        <f t="shared" si="3"/>
        <v>5.9115724721260978</v>
      </c>
      <c r="I26">
        <f t="shared" si="4"/>
        <v>4.996539792387555</v>
      </c>
    </row>
    <row r="27" spans="1:9" x14ac:dyDescent="0.25">
      <c r="A27">
        <v>26</v>
      </c>
      <c r="B27">
        <v>23</v>
      </c>
      <c r="C27">
        <v>25</v>
      </c>
      <c r="D27">
        <v>20</v>
      </c>
      <c r="E27">
        <f t="shared" si="0"/>
        <v>22.666666666666668</v>
      </c>
      <c r="F27">
        <f t="shared" si="1"/>
        <v>31.009611687812399</v>
      </c>
      <c r="G27">
        <f t="shared" si="2"/>
        <v>57.28412149173397</v>
      </c>
      <c r="H27">
        <f t="shared" si="3"/>
        <v>6.5978469819300347</v>
      </c>
      <c r="I27">
        <f t="shared" si="4"/>
        <v>27.408304498269924</v>
      </c>
    </row>
    <row r="28" spans="1:9" x14ac:dyDescent="0.25">
      <c r="A28">
        <v>27</v>
      </c>
      <c r="B28">
        <v>12</v>
      </c>
      <c r="C28">
        <v>9</v>
      </c>
      <c r="D28">
        <v>15</v>
      </c>
      <c r="E28">
        <f t="shared" si="0"/>
        <v>12</v>
      </c>
      <c r="F28">
        <f t="shared" si="1"/>
        <v>29.499807766243737</v>
      </c>
      <c r="G28">
        <f t="shared" si="2"/>
        <v>71.088043060361372</v>
      </c>
      <c r="H28">
        <f t="shared" si="3"/>
        <v>5.9115724721260978</v>
      </c>
      <c r="I28">
        <f t="shared" si="4"/>
        <v>29.499807766243737</v>
      </c>
    </row>
    <row r="29" spans="1:9" x14ac:dyDescent="0.25">
      <c r="A29">
        <v>28</v>
      </c>
      <c r="B29">
        <v>14</v>
      </c>
      <c r="C29">
        <v>23</v>
      </c>
      <c r="D29">
        <v>11</v>
      </c>
      <c r="E29">
        <f t="shared" si="0"/>
        <v>16</v>
      </c>
      <c r="F29">
        <f t="shared" si="1"/>
        <v>11.77431757016531</v>
      </c>
      <c r="G29">
        <f t="shared" si="2"/>
        <v>31.009611687812399</v>
      </c>
      <c r="H29">
        <f t="shared" si="3"/>
        <v>41.362552864282947</v>
      </c>
      <c r="I29">
        <f t="shared" si="4"/>
        <v>2.0488273740868852</v>
      </c>
    </row>
    <row r="30" spans="1:9" x14ac:dyDescent="0.25">
      <c r="A30">
        <v>29</v>
      </c>
      <c r="B30">
        <v>24</v>
      </c>
      <c r="C30">
        <v>25</v>
      </c>
      <c r="D30">
        <v>23</v>
      </c>
      <c r="E30">
        <f t="shared" si="0"/>
        <v>24</v>
      </c>
      <c r="F30">
        <f t="shared" si="1"/>
        <v>43.146866589773182</v>
      </c>
      <c r="G30">
        <f t="shared" si="2"/>
        <v>57.28412149173397</v>
      </c>
      <c r="H30">
        <f t="shared" si="3"/>
        <v>31.009611687812399</v>
      </c>
      <c r="I30">
        <f t="shared" si="4"/>
        <v>43.146866589773182</v>
      </c>
    </row>
    <row r="31" spans="1:9" x14ac:dyDescent="0.25">
      <c r="A31">
        <v>30</v>
      </c>
      <c r="B31">
        <v>19</v>
      </c>
      <c r="C31">
        <v>19</v>
      </c>
      <c r="D31">
        <v>16</v>
      </c>
      <c r="E31">
        <f t="shared" si="0"/>
        <v>18</v>
      </c>
      <c r="F31">
        <f t="shared" si="1"/>
        <v>2.4605920799692473</v>
      </c>
      <c r="G31">
        <f t="shared" si="2"/>
        <v>2.4605920799692473</v>
      </c>
      <c r="H31">
        <f t="shared" si="3"/>
        <v>2.0488273740868852</v>
      </c>
      <c r="I31">
        <f t="shared" si="4"/>
        <v>0.32333717800846001</v>
      </c>
    </row>
    <row r="32" spans="1:9" x14ac:dyDescent="0.25">
      <c r="A32">
        <v>31</v>
      </c>
      <c r="B32">
        <v>17</v>
      </c>
      <c r="C32">
        <v>25</v>
      </c>
      <c r="D32">
        <v>19</v>
      </c>
      <c r="E32">
        <f t="shared" si="0"/>
        <v>20.333333333333332</v>
      </c>
      <c r="F32">
        <f t="shared" si="1"/>
        <v>0.18608227604767266</v>
      </c>
      <c r="G32">
        <f t="shared" si="2"/>
        <v>57.28412149173397</v>
      </c>
      <c r="H32">
        <f t="shared" si="3"/>
        <v>2.4605920799692473</v>
      </c>
      <c r="I32">
        <f t="shared" si="4"/>
        <v>8.4213763936947341</v>
      </c>
    </row>
    <row r="33" spans="1:9" x14ac:dyDescent="0.25">
      <c r="A33">
        <v>32</v>
      </c>
      <c r="B33">
        <v>19</v>
      </c>
      <c r="C33">
        <v>24</v>
      </c>
      <c r="D33">
        <v>23</v>
      </c>
      <c r="E33">
        <f t="shared" si="0"/>
        <v>22</v>
      </c>
      <c r="F33">
        <f t="shared" si="1"/>
        <v>2.4605920799692473</v>
      </c>
      <c r="G33">
        <f t="shared" si="2"/>
        <v>43.146866589773182</v>
      </c>
      <c r="H33">
        <f t="shared" si="3"/>
        <v>31.009611687812399</v>
      </c>
      <c r="I33">
        <f t="shared" si="4"/>
        <v>20.872356785851611</v>
      </c>
    </row>
    <row r="34" spans="1:9" x14ac:dyDescent="0.25">
      <c r="A34">
        <v>33</v>
      </c>
      <c r="B34">
        <v>22</v>
      </c>
      <c r="C34">
        <v>19</v>
      </c>
      <c r="D34">
        <v>16</v>
      </c>
      <c r="E34">
        <f t="shared" si="0"/>
        <v>19</v>
      </c>
      <c r="F34">
        <f t="shared" si="1"/>
        <v>20.872356785851611</v>
      </c>
      <c r="G34">
        <f t="shared" si="2"/>
        <v>2.4605920799692473</v>
      </c>
      <c r="H34">
        <f t="shared" si="3"/>
        <v>2.0488273740868852</v>
      </c>
      <c r="I34">
        <f t="shared" si="4"/>
        <v>2.4605920799692473</v>
      </c>
    </row>
    <row r="35" spans="1:9" x14ac:dyDescent="0.25">
      <c r="A35">
        <v>34</v>
      </c>
      <c r="B35">
        <v>19</v>
      </c>
      <c r="C35">
        <v>22</v>
      </c>
      <c r="D35">
        <v>18</v>
      </c>
      <c r="E35">
        <f t="shared" si="0"/>
        <v>19.666666666666668</v>
      </c>
      <c r="F35">
        <f t="shared" si="1"/>
        <v>2.4605920799692473</v>
      </c>
      <c r="G35">
        <f t="shared" si="2"/>
        <v>20.872356785851611</v>
      </c>
      <c r="H35">
        <f t="shared" si="3"/>
        <v>0.32333717800846001</v>
      </c>
      <c r="I35">
        <f t="shared" si="4"/>
        <v>4.996539792387555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WithinS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D</dc:creator>
  <cp:lastModifiedBy>WTAMU</cp:lastModifiedBy>
  <dcterms:created xsi:type="dcterms:W3CDTF">2018-04-05T15:42:07Z</dcterms:created>
  <dcterms:modified xsi:type="dcterms:W3CDTF">2020-06-24T21:39:22Z</dcterms:modified>
</cp:coreProperties>
</file>